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/>
  <mc:AlternateContent xmlns:mc="http://schemas.openxmlformats.org/markup-compatibility/2006">
    <mc:Choice Requires="x15">
      <x15ac:absPath xmlns:x15ac="http://schemas.microsoft.com/office/spreadsheetml/2010/11/ac" url="G:\Meu Drive\GESTORES\AssCom\LAI\ÁGUA LUZ\"/>
    </mc:Choice>
  </mc:AlternateContent>
  <xr:revisionPtr revIDLastSave="0" documentId="13_ncr:1_{5469FABD-B247-45BE-ACBB-DD4B3D001AB8}" xr6:coauthVersionLast="46" xr6:coauthVersionMax="46" xr10:uidLastSave="{00000000-0000-0000-0000-000000000000}"/>
  <bookViews>
    <workbookView xWindow="28680" yWindow="2340" windowWidth="19800" windowHeight="11760" activeTab="1" xr2:uid="{00000000-000D-0000-FFFF-FFFF00000000}"/>
  </bookViews>
  <sheets>
    <sheet name="ÁGUA" sheetId="1" r:id="rId1"/>
    <sheet name="ENERGIA" sheetId="2" r:id="rId2"/>
  </sheets>
  <calcPr calcId="181029"/>
</workbook>
</file>

<file path=xl/calcChain.xml><?xml version="1.0" encoding="utf-8"?>
<calcChain xmlns="http://schemas.openxmlformats.org/spreadsheetml/2006/main">
  <c r="A16" i="2" l="1"/>
  <c r="A15" i="2"/>
  <c r="A13" i="2"/>
  <c r="A12" i="2"/>
  <c r="A11" i="2"/>
  <c r="A10" i="2"/>
  <c r="A9" i="2"/>
  <c r="A8" i="2"/>
  <c r="A7" i="2"/>
  <c r="D3" i="2"/>
  <c r="E3" i="2" s="1"/>
  <c r="E25" i="1"/>
  <c r="C25" i="1"/>
  <c r="E24" i="1"/>
  <c r="C24" i="1"/>
  <c r="E22" i="1"/>
  <c r="F22" i="1" s="1"/>
  <c r="E21" i="1"/>
  <c r="F21" i="1" s="1"/>
  <c r="F20" i="1"/>
  <c r="E20" i="1"/>
  <c r="D20" i="1"/>
  <c r="E19" i="1"/>
  <c r="F19" i="1" s="1"/>
  <c r="D19" i="1"/>
  <c r="E18" i="1"/>
  <c r="F18" i="1" s="1"/>
  <c r="D18" i="1"/>
  <c r="E17" i="1"/>
  <c r="F17" i="1" s="1"/>
  <c r="D17" i="1"/>
  <c r="E16" i="1"/>
  <c r="F16" i="1" s="1"/>
  <c r="D16" i="1"/>
  <c r="E15" i="1"/>
  <c r="F15" i="1" s="1"/>
  <c r="D15" i="1"/>
  <c r="E14" i="1"/>
  <c r="F14" i="1" s="1"/>
  <c r="D14" i="1"/>
  <c r="E13" i="1"/>
  <c r="F13" i="1" s="1"/>
  <c r="D13" i="1"/>
  <c r="F12" i="1"/>
  <c r="E12" i="1"/>
  <c r="D12" i="1"/>
  <c r="E11" i="1"/>
  <c r="F11" i="1" s="1"/>
  <c r="D11" i="1"/>
  <c r="E10" i="1"/>
  <c r="F10" i="1" s="1"/>
  <c r="D10" i="1"/>
  <c r="E9" i="1"/>
  <c r="F9" i="1" s="1"/>
  <c r="D9" i="1"/>
  <c r="F8" i="1"/>
  <c r="E8" i="1"/>
  <c r="D8" i="1"/>
  <c r="F7" i="1"/>
  <c r="E7" i="1"/>
  <c r="D7" i="1"/>
  <c r="H3" i="1"/>
  <c r="G3" i="1"/>
  <c r="I3" i="1" s="1"/>
</calcChain>
</file>

<file path=xl/sharedStrings.xml><?xml version="1.0" encoding="utf-8"?>
<sst xmlns="http://schemas.openxmlformats.org/spreadsheetml/2006/main" count="43" uniqueCount="31">
  <si>
    <t>[Mês atual/ 
de referência]</t>
  </si>
  <si>
    <t>Consumo Água Mês (m³)</t>
  </si>
  <si>
    <t>Valor Água
(R$)</t>
  </si>
  <si>
    <t>Consumo Esgoto Mês (m³)</t>
  </si>
  <si>
    <t>Valor Esgoto
(R$)</t>
  </si>
  <si>
    <t>Fatura Total 
(R$)</t>
  </si>
  <si>
    <t>Média de Consumo de Água</t>
  </si>
  <si>
    <t>Média de Consumo de Esgoto</t>
  </si>
  <si>
    <t>Classificação</t>
  </si>
  <si>
    <t>Abril/2021</t>
  </si>
  <si>
    <t>Histórico</t>
  </si>
  <si>
    <t>Valor Esgoto (R$)</t>
  </si>
  <si>
    <t>Fatura Total
(R$)</t>
  </si>
  <si>
    <t>setembro/2020</t>
  </si>
  <si>
    <t>*dezembr/2020</t>
  </si>
  <si>
    <t>janeiro/2021</t>
  </si>
  <si>
    <t>fevereiro/2021</t>
  </si>
  <si>
    <t>março/2021</t>
  </si>
  <si>
    <t>abril/2021</t>
  </si>
  <si>
    <t>Obs: Devido a retomada das atividades presenciais (4h diárias), ocorreu aumento no consumo de água nos meses de setembro, outubro, novembro e dezembro/2020</t>
  </si>
  <si>
    <t xml:space="preserve">      </t>
  </si>
  <si>
    <t>[Mês atual/
de referência]</t>
  </si>
  <si>
    <t>Consumo 
(unidade de medida Kwh)</t>
  </si>
  <si>
    <t>Valor da fatura
R$</t>
  </si>
  <si>
    <t>Média de consumo dos seis meses anteriores</t>
  </si>
  <si>
    <t>Mês</t>
  </si>
  <si>
    <t>Consumo
(unidade de medida Kwh)</t>
  </si>
  <si>
    <t xml:space="preserve"> maio/2020</t>
  </si>
  <si>
    <t>agosto/2020</t>
  </si>
  <si>
    <t>dezembr/2020</t>
  </si>
  <si>
    <t>Fevereiro/2021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</si>
</sst>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416]mmmm/yyyy;@"/>
  </numFmts>
  <fonts count="7" x14ac:knownFonts="1">
    <font>
      <sz val="10"/>
      <color theme="1"/>
      <name val="Tahoma"/>
      <charset val="134"/>
    </font>
    <font>
      <sz val="11"/>
      <color theme="1"/>
      <name val="Tahoma"/>
      <family val="2"/>
    </font>
    <font>
      <sz val="11"/>
      <color rgb="FF002060"/>
      <name val="Tahoma"/>
      <family val="2"/>
    </font>
    <font>
      <b/>
      <sz val="11"/>
      <color rgb="FF000000"/>
      <name val="Tahoma"/>
      <family val="2"/>
    </font>
    <font>
      <b/>
      <sz val="11"/>
      <color rgb="FF002060"/>
      <name val="Tahoma"/>
      <family val="2"/>
    </font>
    <font>
      <b/>
      <sz val="10"/>
      <color theme="1"/>
      <name val="Tahoma"/>
      <family val="2"/>
    </font>
    <font>
      <b/>
      <sz val="11"/>
      <color theme="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7FF8B"/>
        <bgColor indexed="64"/>
      </patternFill>
    </fill>
    <fill>
      <patternFill patternType="solid">
        <fgColor rgb="FFF0FF3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CE6F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Protection="1"/>
    <xf numFmtId="164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43" fontId="1" fillId="0" borderId="0" xfId="0" applyNumberFormat="1" applyFont="1" applyProtection="1">
      <protection locked="0"/>
    </xf>
    <xf numFmtId="164" fontId="2" fillId="0" borderId="0" xfId="0" applyNumberFormat="1" applyFont="1" applyProtection="1"/>
    <xf numFmtId="43" fontId="1" fillId="0" borderId="0" xfId="0" applyNumberFormat="1" applyFont="1" applyProtection="1"/>
    <xf numFmtId="164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43" fontId="3" fillId="2" borderId="1" xfId="0" applyNumberFormat="1" applyFont="1" applyFill="1" applyBorder="1" applyAlignment="1" applyProtection="1">
      <alignment horizontal="center" vertical="center" wrapText="1"/>
    </xf>
    <xf numFmtId="164" fontId="1" fillId="0" borderId="1" xfId="0" applyNumberFormat="1" applyFont="1" applyBorder="1" applyAlignment="1" applyProtection="1">
      <alignment horizontal="center" vertical="center" wrapText="1"/>
      <protection locked="0"/>
    </xf>
    <xf numFmtId="3" fontId="1" fillId="0" borderId="1" xfId="0" applyNumberFormat="1" applyFont="1" applyBorder="1" applyAlignment="1" applyProtection="1">
      <alignment horizontal="center" vertical="center" wrapText="1"/>
      <protection locked="0"/>
    </xf>
    <xf numFmtId="43" fontId="1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hidden="1"/>
    </xf>
    <xf numFmtId="164" fontId="1" fillId="0" borderId="0" xfId="0" applyNumberFormat="1" applyFont="1" applyAlignment="1" applyProtection="1">
      <alignment vertical="center"/>
      <protection locked="0"/>
    </xf>
    <xf numFmtId="4" fontId="1" fillId="0" borderId="1" xfId="0" applyNumberFormat="1" applyFont="1" applyBorder="1" applyAlignment="1" applyProtection="1">
      <alignment horizontal="center" vertical="center" wrapText="1"/>
      <protection locked="0"/>
    </xf>
    <xf numFmtId="43" fontId="1" fillId="0" borderId="1" xfId="0" applyNumberFormat="1" applyFont="1" applyBorder="1" applyAlignment="1" applyProtection="1">
      <alignment horizontal="right" vertical="center" wrapText="1"/>
      <protection locked="0"/>
    </xf>
    <xf numFmtId="43" fontId="1" fillId="0" borderId="1" xfId="0" applyNumberFormat="1" applyFont="1" applyBorder="1" applyProtection="1">
      <protection locked="0"/>
    </xf>
    <xf numFmtId="0" fontId="0" fillId="0" borderId="0" xfId="0" applyProtection="1"/>
    <xf numFmtId="0" fontId="5" fillId="0" borderId="0" xfId="0" applyFont="1" applyAlignment="1" applyProtection="1">
      <alignment horizontal="center"/>
    </xf>
    <xf numFmtId="0" fontId="0" fillId="0" borderId="0" xfId="0" applyProtection="1">
      <protection locked="0"/>
    </xf>
    <xf numFmtId="0" fontId="6" fillId="4" borderId="1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164" fontId="3" fillId="3" borderId="2" xfId="0" applyNumberFormat="1" applyFont="1" applyFill="1" applyBorder="1" applyAlignment="1" applyProtection="1">
      <alignment horizontal="center" vertical="center" wrapText="1"/>
    </xf>
    <xf numFmtId="164" fontId="3" fillId="3" borderId="3" xfId="0" applyNumberFormat="1" applyFont="1" applyFill="1" applyBorder="1" applyAlignment="1" applyProtection="1">
      <alignment horizontal="center" vertical="center" wrapText="1"/>
    </xf>
    <xf numFmtId="164" fontId="3" fillId="3" borderId="4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8">
    <dxf>
      <font>
        <b/>
        <i val="0"/>
        <color theme="4" tint="0.79992065187536243"/>
      </font>
      <fill>
        <patternFill patternType="solid">
          <bgColor theme="4" tint="-0.24994659260841701"/>
        </patternFill>
      </fill>
    </dxf>
    <dxf>
      <font>
        <b/>
        <i val="0"/>
        <color theme="9" tint="0.79992065187536243"/>
      </font>
      <fill>
        <patternFill patternType="solid">
          <bgColor theme="9" tint="-0.24994659260841701"/>
        </patternFill>
      </fill>
    </dxf>
    <dxf>
      <font>
        <b/>
        <i val="0"/>
        <color rgb="FFC00000"/>
      </font>
      <fill>
        <patternFill patternType="solid">
          <bgColor rgb="FFFFFF00"/>
        </patternFill>
      </fill>
    </dxf>
    <dxf>
      <font>
        <b/>
        <i val="0"/>
        <color rgb="FFFFAFAF"/>
      </font>
      <fill>
        <patternFill patternType="solid">
          <bgColor rgb="FFC00000"/>
        </patternFill>
      </fill>
    </dxf>
    <dxf>
      <font>
        <b/>
        <i val="0"/>
        <color theme="4" tint="0.79992065187536243"/>
      </font>
      <fill>
        <patternFill patternType="solid">
          <bgColor theme="4" tint="-0.24994659260841701"/>
        </patternFill>
      </fill>
    </dxf>
    <dxf>
      <font>
        <b/>
        <i val="0"/>
        <color theme="9" tint="0.79992065187536243"/>
      </font>
      <fill>
        <patternFill patternType="solid">
          <bgColor theme="9" tint="-0.24994659260841701"/>
        </patternFill>
      </fill>
    </dxf>
    <dxf>
      <font>
        <b/>
        <i val="0"/>
        <color rgb="FFC00000"/>
      </font>
      <fill>
        <patternFill patternType="solid">
          <bgColor rgb="FFFFFF00"/>
        </patternFill>
      </fill>
    </dxf>
    <dxf>
      <font>
        <b/>
        <i val="0"/>
        <color rgb="FFFFAFAF"/>
      </font>
      <fill>
        <patternFill patternType="solid">
          <bgColor rgb="FFC00000"/>
        </patternFill>
      </fill>
    </dxf>
  </dxfs>
  <tableStyles count="0" defaultTableStyle="TableStyleMedium2" defaultPivotStyle="PivotStyleLight16"/>
  <colors>
    <mruColors>
      <color rgb="FFFFAFAF"/>
      <color rgb="FFF7FF8B"/>
      <color rgb="FFF0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961160</xdr:colOff>
      <xdr:row>0</xdr:row>
      <xdr:rowOff>95251</xdr:rowOff>
    </xdr:from>
    <xdr:to>
      <xdr:col>7</xdr:col>
      <xdr:colOff>1065068</xdr:colOff>
      <xdr:row>0</xdr:row>
      <xdr:rowOff>1506682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027555" y="95250"/>
          <a:ext cx="6436360" cy="14109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  <a:p>
          <a:endParaRPr lang="pt-BR" sz="1100"/>
        </a:p>
        <a:p>
          <a:endParaRPr lang="pt-BR" sz="1100"/>
        </a:p>
        <a:p>
          <a:pPr algn="ctr"/>
          <a:r>
            <a:rPr lang="pt-PT" sz="2000" b="1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      Consumo mensal de água</a:t>
          </a:r>
          <a:r>
            <a:rPr lang="pt-PT" sz="2000" b="1">
              <a:solidFill>
                <a:srgbClr val="002060"/>
              </a:solidFill>
              <a:effectLst/>
              <a:latin typeface="Century Gothic" panose="020B0502020202020204" pitchFamily="34" charset="0"/>
            </a:rPr>
            <a:t> </a:t>
          </a:r>
        </a:p>
        <a:p>
          <a:pPr algn="ctr"/>
          <a:endParaRPr lang="pt-PT" sz="1600" b="1">
            <a:solidFill>
              <a:srgbClr val="002060"/>
            </a:solidFill>
            <a:effectLst/>
            <a:latin typeface="Century Gothic" panose="020B0502020202020204" pitchFamily="34" charset="0"/>
          </a:endParaRPr>
        </a:p>
        <a:p>
          <a:pPr algn="ctr"/>
          <a:r>
            <a:rPr lang="pt-BR" sz="1100" b="0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Em cumprimento à LEI Nº 16.847, DE 3 DE ABRIL DE 2020.</a:t>
          </a:r>
          <a:r>
            <a:rPr lang="pt-BR" b="0">
              <a:solidFill>
                <a:srgbClr val="002060"/>
              </a:solidFill>
              <a:latin typeface="Century Gothic" panose="020B0502020202020204" pitchFamily="34" charset="0"/>
            </a:rPr>
            <a:t> </a:t>
          </a:r>
        </a:p>
        <a:p>
          <a:endParaRPr lang="pt-BR" sz="1100"/>
        </a:p>
      </xdr:txBody>
    </xdr:sp>
    <xdr:clientData/>
  </xdr:twoCellAnchor>
  <xdr:twoCellAnchor editAs="oneCell">
    <xdr:from>
      <xdr:col>3</xdr:col>
      <xdr:colOff>822615</xdr:colOff>
      <xdr:row>0</xdr:row>
      <xdr:rowOff>138545</xdr:rowOff>
    </xdr:from>
    <xdr:to>
      <xdr:col>6</xdr:col>
      <xdr:colOff>0</xdr:colOff>
      <xdr:row>0</xdr:row>
      <xdr:rowOff>573402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6540" y="138430"/>
          <a:ext cx="2073275" cy="434340"/>
        </a:xfrm>
        <a:prstGeom prst="rect">
          <a:avLst/>
        </a:prstGeom>
      </xdr:spPr>
    </xdr:pic>
    <xdr:clientData/>
  </xdr:twoCellAnchor>
  <xdr:twoCellAnchor editAs="oneCell">
    <xdr:from>
      <xdr:col>2</xdr:col>
      <xdr:colOff>666751</xdr:colOff>
      <xdr:row>0</xdr:row>
      <xdr:rowOff>355023</xdr:rowOff>
    </xdr:from>
    <xdr:to>
      <xdr:col>3</xdr:col>
      <xdr:colOff>418408</xdr:colOff>
      <xdr:row>0</xdr:row>
      <xdr:rowOff>1113213</xdr:rowOff>
    </xdr:to>
    <xdr:pic>
      <xdr:nvPicPr>
        <xdr:cNvPr id="7" name="image2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874010" y="354965"/>
          <a:ext cx="788035" cy="7581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28575</xdr:rowOff>
    </xdr:from>
    <xdr:to>
      <xdr:col>4</xdr:col>
      <xdr:colOff>1104900</xdr:colOff>
      <xdr:row>0</xdr:row>
      <xdr:rowOff>1440007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81000" y="28575"/>
          <a:ext cx="6242685" cy="14109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  <a:p>
          <a:endParaRPr lang="pt-BR" sz="1100"/>
        </a:p>
        <a:p>
          <a:endParaRPr lang="pt-BR" sz="1100"/>
        </a:p>
        <a:p>
          <a:pPr algn="ctr"/>
          <a:r>
            <a:rPr lang="pt-PT" sz="2000" b="1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      Consumo mensal de energia</a:t>
          </a:r>
          <a:r>
            <a:rPr lang="pt-PT" sz="2000" b="1">
              <a:solidFill>
                <a:srgbClr val="002060"/>
              </a:solidFill>
              <a:effectLst/>
              <a:latin typeface="Century Gothic" panose="020B0502020202020204" pitchFamily="34" charset="0"/>
            </a:rPr>
            <a:t> </a:t>
          </a:r>
        </a:p>
        <a:p>
          <a:pPr algn="ctr"/>
          <a:endParaRPr lang="pt-PT" sz="1600" b="1">
            <a:solidFill>
              <a:srgbClr val="002060"/>
            </a:solidFill>
            <a:effectLst/>
            <a:latin typeface="Century Gothic" panose="020B0502020202020204" pitchFamily="34" charset="0"/>
          </a:endParaRPr>
        </a:p>
        <a:p>
          <a:pPr algn="ctr"/>
          <a:r>
            <a:rPr lang="pt-BR" sz="1100" b="0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         Em cumprimento à LEI Nº 16.847, DE 3 DE ABRIL DE 2020.</a:t>
          </a:r>
          <a:r>
            <a:rPr lang="pt-BR" b="0">
              <a:solidFill>
                <a:srgbClr val="002060"/>
              </a:solidFill>
              <a:latin typeface="Century Gothic" panose="020B0502020202020204" pitchFamily="34" charset="0"/>
            </a:rPr>
            <a:t> </a:t>
          </a:r>
        </a:p>
        <a:p>
          <a:endParaRPr lang="pt-BR" sz="1100"/>
        </a:p>
      </xdr:txBody>
    </xdr:sp>
    <xdr:clientData/>
  </xdr:twoCellAnchor>
  <xdr:twoCellAnchor editAs="oneCell">
    <xdr:from>
      <xdr:col>1</xdr:col>
      <xdr:colOff>1628775</xdr:colOff>
      <xdr:row>0</xdr:row>
      <xdr:rowOff>104775</xdr:rowOff>
    </xdr:from>
    <xdr:to>
      <xdr:col>3</xdr:col>
      <xdr:colOff>735156</xdr:colOff>
      <xdr:row>0</xdr:row>
      <xdr:rowOff>539632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2405" y="104775"/>
          <a:ext cx="2076450" cy="434340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266700</xdr:colOff>
      <xdr:row>0</xdr:row>
      <xdr:rowOff>352425</xdr:rowOff>
    </xdr:from>
    <xdr:to>
      <xdr:col>1</xdr:col>
      <xdr:colOff>941070</xdr:colOff>
      <xdr:row>0</xdr:row>
      <xdr:rowOff>979170</xdr:rowOff>
    </xdr:to>
    <xdr:pic>
      <xdr:nvPicPr>
        <xdr:cNvPr id="4" name="image2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70330" y="352425"/>
          <a:ext cx="674370" cy="6267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"/>
  <sheetViews>
    <sheetView zoomScale="110" zoomScaleNormal="110" workbookViewId="0">
      <pane ySplit="2" topLeftCell="A18" activePane="bottomLeft" state="frozen"/>
      <selection pane="bottomLeft" activeCell="C27" sqref="C27"/>
    </sheetView>
  </sheetViews>
  <sheetFormatPr defaultColWidth="9.140625" defaultRowHeight="12.75" x14ac:dyDescent="0.2"/>
  <cols>
    <col min="1" max="1" width="16" style="20" customWidth="1"/>
    <col min="2" max="2" width="17.140625" style="20" customWidth="1"/>
    <col min="3" max="3" width="15.5703125" style="20" customWidth="1"/>
    <col min="4" max="4" width="13.85546875" style="20" customWidth="1"/>
    <col min="5" max="5" width="13.140625" style="20" customWidth="1"/>
    <col min="6" max="6" width="16.42578125" style="20" customWidth="1"/>
    <col min="7" max="7" width="18.85546875" style="20" customWidth="1"/>
    <col min="8" max="8" width="23" style="20" customWidth="1"/>
    <col min="9" max="9" width="18" style="20" customWidth="1"/>
    <col min="10" max="16384" width="9.140625" style="20"/>
  </cols>
  <sheetData>
    <row r="1" spans="1:9" s="18" customFormat="1" ht="120" customHeight="1" x14ac:dyDescent="0.2"/>
    <row r="2" spans="1:9" s="19" customFormat="1" ht="42.75" x14ac:dyDescent="0.2">
      <c r="A2" s="21" t="s">
        <v>0</v>
      </c>
      <c r="B2" s="21" t="s">
        <v>1</v>
      </c>
      <c r="C2" s="22" t="s">
        <v>2</v>
      </c>
      <c r="D2" s="21" t="s">
        <v>3</v>
      </c>
      <c r="E2" s="21" t="s">
        <v>4</v>
      </c>
      <c r="F2" s="22" t="s">
        <v>5</v>
      </c>
      <c r="G2" s="22" t="s">
        <v>6</v>
      </c>
      <c r="H2" s="22" t="s">
        <v>7</v>
      </c>
      <c r="I2" s="21" t="s">
        <v>8</v>
      </c>
    </row>
    <row r="3" spans="1:9" ht="32.25" customHeight="1" x14ac:dyDescent="0.2">
      <c r="A3" s="10" t="s">
        <v>9</v>
      </c>
      <c r="B3" s="23">
        <v>8</v>
      </c>
      <c r="C3" s="23">
        <v>64.17</v>
      </c>
      <c r="D3" s="23">
        <v>8</v>
      </c>
      <c r="E3" s="12">
        <v>64.17</v>
      </c>
      <c r="F3" s="12">
        <v>128.34</v>
      </c>
      <c r="G3" s="11">
        <f>SUM(B20:B25)/6</f>
        <v>14</v>
      </c>
      <c r="H3" s="11">
        <f>SUM(D20:D25)/6</f>
        <v>14</v>
      </c>
      <c r="I3" s="13" t="str">
        <f>IF($G$3="","PREENCHER DADOS",IF($B$3&lt;$G$3,"CONSCIENTE",IF(AND($G$3&lt;$B$3,$B$3&lt;=$G$3*1.1),"ADEQUADO",IF(AND($G$3*1.1&lt;$B$3,$B$3&lt;=G3*1.5),"ALERTA","ABUSIVO"))))</f>
        <v>CONSCIENTE</v>
      </c>
    </row>
    <row r="4" spans="1:9" ht="14.25" x14ac:dyDescent="0.2">
      <c r="A4" s="24"/>
      <c r="B4" s="3"/>
      <c r="C4" s="3"/>
      <c r="D4" s="3"/>
      <c r="E4" s="3"/>
      <c r="F4" s="3"/>
      <c r="G4" s="3"/>
      <c r="H4" s="3"/>
      <c r="I4" s="3"/>
    </row>
    <row r="5" spans="1:9" ht="14.25" x14ac:dyDescent="0.2">
      <c r="A5" s="27" t="s">
        <v>10</v>
      </c>
      <c r="B5" s="27"/>
      <c r="C5" s="27"/>
      <c r="D5" s="27"/>
      <c r="E5" s="27"/>
      <c r="F5" s="27"/>
      <c r="G5" s="3"/>
      <c r="H5" s="3"/>
      <c r="I5" s="3"/>
    </row>
    <row r="6" spans="1:9" ht="37.5" customHeight="1" x14ac:dyDescent="0.2">
      <c r="A6" s="25" t="s">
        <v>0</v>
      </c>
      <c r="B6" s="25" t="s">
        <v>1</v>
      </c>
      <c r="C6" s="25" t="s">
        <v>2</v>
      </c>
      <c r="D6" s="25" t="s">
        <v>3</v>
      </c>
      <c r="E6" s="25" t="s">
        <v>11</v>
      </c>
      <c r="F6" s="25" t="s">
        <v>12</v>
      </c>
      <c r="G6" s="3"/>
      <c r="H6" s="3"/>
      <c r="I6" s="3"/>
    </row>
    <row r="7" spans="1:9" ht="14.25" x14ac:dyDescent="0.2">
      <c r="A7" s="10">
        <v>43739</v>
      </c>
      <c r="B7" s="23">
        <v>38</v>
      </c>
      <c r="C7" s="12">
        <v>328.67</v>
      </c>
      <c r="D7" s="23">
        <f>B7</f>
        <v>38</v>
      </c>
      <c r="E7" s="12">
        <f>C7</f>
        <v>328.67</v>
      </c>
      <c r="F7" s="12">
        <f>C7+E7</f>
        <v>657.34</v>
      </c>
      <c r="G7" s="3"/>
      <c r="H7" s="3"/>
      <c r="I7" s="3"/>
    </row>
    <row r="8" spans="1:9" ht="14.25" x14ac:dyDescent="0.2">
      <c r="A8" s="10">
        <v>43770</v>
      </c>
      <c r="B8" s="23">
        <v>5</v>
      </c>
      <c r="C8" s="12">
        <v>62.67</v>
      </c>
      <c r="D8" s="23">
        <f t="shared" ref="D8:D16" si="0">B8</f>
        <v>5</v>
      </c>
      <c r="E8" s="12">
        <f t="shared" ref="E8:E16" si="1">C8</f>
        <v>62.67</v>
      </c>
      <c r="F8" s="12">
        <f t="shared" ref="F8:F16" si="2">C8+E8</f>
        <v>125.34</v>
      </c>
      <c r="G8" s="3"/>
      <c r="H8" s="3"/>
      <c r="I8" s="3"/>
    </row>
    <row r="9" spans="1:9" ht="14.25" x14ac:dyDescent="0.2">
      <c r="A9" s="10">
        <v>43800</v>
      </c>
      <c r="B9" s="23">
        <v>36</v>
      </c>
      <c r="C9" s="12">
        <v>309.67</v>
      </c>
      <c r="D9" s="23">
        <f t="shared" si="0"/>
        <v>36</v>
      </c>
      <c r="E9" s="12">
        <f t="shared" si="1"/>
        <v>309.67</v>
      </c>
      <c r="F9" s="12">
        <f t="shared" si="2"/>
        <v>619.34</v>
      </c>
      <c r="G9" s="3"/>
      <c r="H9" s="3"/>
      <c r="I9" s="3"/>
    </row>
    <row r="10" spans="1:9" ht="14.25" x14ac:dyDescent="0.2">
      <c r="A10" s="10">
        <v>43831</v>
      </c>
      <c r="B10" s="23">
        <v>35</v>
      </c>
      <c r="C10" s="12">
        <v>300.17</v>
      </c>
      <c r="D10" s="23">
        <f t="shared" si="0"/>
        <v>35</v>
      </c>
      <c r="E10" s="12">
        <f t="shared" si="1"/>
        <v>300.17</v>
      </c>
      <c r="F10" s="12">
        <f t="shared" si="2"/>
        <v>600.34</v>
      </c>
      <c r="G10" s="3"/>
      <c r="H10" s="3"/>
      <c r="I10" s="3"/>
    </row>
    <row r="11" spans="1:9" ht="14.25" x14ac:dyDescent="0.2">
      <c r="A11" s="10">
        <v>43862</v>
      </c>
      <c r="B11" s="23">
        <v>36</v>
      </c>
      <c r="C11" s="12">
        <v>309.67</v>
      </c>
      <c r="D11" s="23">
        <f t="shared" si="0"/>
        <v>36</v>
      </c>
      <c r="E11" s="12">
        <f t="shared" si="1"/>
        <v>309.67</v>
      </c>
      <c r="F11" s="12">
        <f t="shared" si="2"/>
        <v>619.34</v>
      </c>
      <c r="G11" s="3"/>
      <c r="H11" s="3"/>
      <c r="I11" s="3"/>
    </row>
    <row r="12" spans="1:9" ht="14.25" x14ac:dyDescent="0.2">
      <c r="A12" s="10">
        <v>43891</v>
      </c>
      <c r="B12" s="23">
        <v>27</v>
      </c>
      <c r="C12" s="12">
        <v>224.17</v>
      </c>
      <c r="D12" s="23">
        <f t="shared" si="0"/>
        <v>27</v>
      </c>
      <c r="E12" s="12">
        <f t="shared" si="1"/>
        <v>224.17</v>
      </c>
      <c r="F12" s="12">
        <f t="shared" si="2"/>
        <v>448.34</v>
      </c>
      <c r="G12" s="3"/>
      <c r="H12" s="3"/>
      <c r="I12" s="3"/>
    </row>
    <row r="13" spans="1:9" ht="14.25" x14ac:dyDescent="0.2">
      <c r="A13" s="10">
        <v>43922</v>
      </c>
      <c r="B13" s="23">
        <v>7</v>
      </c>
      <c r="C13" s="26">
        <v>62.67</v>
      </c>
      <c r="D13" s="23">
        <f t="shared" si="0"/>
        <v>7</v>
      </c>
      <c r="E13" s="12">
        <f t="shared" si="1"/>
        <v>62.67</v>
      </c>
      <c r="F13" s="12">
        <f t="shared" si="2"/>
        <v>125.34</v>
      </c>
    </row>
    <row r="14" spans="1:9" ht="14.25" x14ac:dyDescent="0.2">
      <c r="A14" s="10">
        <v>43952</v>
      </c>
      <c r="B14" s="23">
        <v>9</v>
      </c>
      <c r="C14" s="26">
        <v>62.67</v>
      </c>
      <c r="D14" s="23">
        <f t="shared" si="0"/>
        <v>9</v>
      </c>
      <c r="E14" s="12">
        <f t="shared" si="1"/>
        <v>62.67</v>
      </c>
      <c r="F14" s="12">
        <f t="shared" si="2"/>
        <v>125.34</v>
      </c>
    </row>
    <row r="15" spans="1:9" ht="14.25" x14ac:dyDescent="0.2">
      <c r="A15" s="10">
        <v>43983</v>
      </c>
      <c r="B15" s="23">
        <v>7</v>
      </c>
      <c r="C15" s="26">
        <v>62.67</v>
      </c>
      <c r="D15" s="23">
        <f t="shared" si="0"/>
        <v>7</v>
      </c>
      <c r="E15" s="12">
        <f t="shared" si="1"/>
        <v>62.67</v>
      </c>
      <c r="F15" s="12">
        <f t="shared" si="2"/>
        <v>125.34</v>
      </c>
    </row>
    <row r="16" spans="1:9" ht="14.25" x14ac:dyDescent="0.2">
      <c r="A16" s="10">
        <v>44013</v>
      </c>
      <c r="B16" s="23">
        <v>18</v>
      </c>
      <c r="C16" s="26">
        <v>138.66999999999999</v>
      </c>
      <c r="D16" s="23">
        <f t="shared" si="0"/>
        <v>18</v>
      </c>
      <c r="E16" s="12">
        <f t="shared" si="1"/>
        <v>138.66999999999999</v>
      </c>
      <c r="F16" s="12">
        <f t="shared" si="2"/>
        <v>277.33999999999997</v>
      </c>
    </row>
    <row r="17" spans="1:6" ht="14.25" x14ac:dyDescent="0.2">
      <c r="A17" s="10">
        <v>44044</v>
      </c>
      <c r="B17" s="23">
        <v>11</v>
      </c>
      <c r="C17" s="26">
        <v>72.17</v>
      </c>
      <c r="D17" s="23">
        <f t="shared" ref="D17:D18" si="3">B17</f>
        <v>11</v>
      </c>
      <c r="E17" s="12">
        <f t="shared" ref="E17:E18" si="4">C17</f>
        <v>72.17</v>
      </c>
      <c r="F17" s="12">
        <f t="shared" ref="F17:F18" si="5">C17+E17</f>
        <v>144.34</v>
      </c>
    </row>
    <row r="18" spans="1:6" ht="14.25" x14ac:dyDescent="0.2">
      <c r="A18" s="10" t="s">
        <v>13</v>
      </c>
      <c r="B18" s="23">
        <v>22</v>
      </c>
      <c r="C18" s="26">
        <v>176.67</v>
      </c>
      <c r="D18" s="23">
        <f t="shared" si="3"/>
        <v>22</v>
      </c>
      <c r="E18" s="12">
        <f t="shared" si="4"/>
        <v>176.67</v>
      </c>
      <c r="F18" s="12">
        <f t="shared" si="5"/>
        <v>353.34</v>
      </c>
    </row>
    <row r="19" spans="1:6" ht="14.25" x14ac:dyDescent="0.2">
      <c r="A19" s="10">
        <v>44105</v>
      </c>
      <c r="B19" s="23">
        <v>22</v>
      </c>
      <c r="C19" s="26">
        <v>176.67</v>
      </c>
      <c r="D19" s="23">
        <f t="shared" ref="D19" si="6">B19</f>
        <v>22</v>
      </c>
      <c r="E19" s="12">
        <f t="shared" ref="E19" si="7">C19</f>
        <v>176.67</v>
      </c>
      <c r="F19" s="12">
        <f t="shared" ref="F19" si="8">C19+E19</f>
        <v>353.34</v>
      </c>
    </row>
    <row r="20" spans="1:6" ht="14.25" x14ac:dyDescent="0.2">
      <c r="A20" s="10">
        <v>44136</v>
      </c>
      <c r="B20" s="23">
        <v>22</v>
      </c>
      <c r="C20" s="26">
        <v>176.67</v>
      </c>
      <c r="D20" s="23">
        <f t="shared" ref="D20" si="9">B20</f>
        <v>22</v>
      </c>
      <c r="E20" s="12">
        <f t="shared" ref="E20:E22" si="10">C20</f>
        <v>176.67</v>
      </c>
      <c r="F20" s="12">
        <f t="shared" ref="F20:F22" si="11">C20+E20</f>
        <v>353.34</v>
      </c>
    </row>
    <row r="21" spans="1:6" ht="14.25" x14ac:dyDescent="0.2">
      <c r="A21" s="10" t="s">
        <v>14</v>
      </c>
      <c r="B21" s="23">
        <v>22</v>
      </c>
      <c r="C21" s="26">
        <v>177.67</v>
      </c>
      <c r="D21" s="23">
        <v>22</v>
      </c>
      <c r="E21" s="12">
        <f t="shared" si="10"/>
        <v>177.67</v>
      </c>
      <c r="F21" s="12">
        <f t="shared" si="11"/>
        <v>355.34</v>
      </c>
    </row>
    <row r="22" spans="1:6" ht="14.25" x14ac:dyDescent="0.2">
      <c r="A22" s="10" t="s">
        <v>15</v>
      </c>
      <c r="B22" s="23">
        <v>10</v>
      </c>
      <c r="C22" s="26">
        <v>64.17</v>
      </c>
      <c r="D22" s="23">
        <v>10</v>
      </c>
      <c r="E22" s="12">
        <f t="shared" si="10"/>
        <v>64.17</v>
      </c>
      <c r="F22" s="12">
        <f t="shared" si="11"/>
        <v>128.34</v>
      </c>
    </row>
    <row r="23" spans="1:6" ht="14.25" x14ac:dyDescent="0.2">
      <c r="A23" s="10" t="s">
        <v>16</v>
      </c>
      <c r="B23" s="23">
        <v>13</v>
      </c>
      <c r="C23" s="26">
        <v>93.36</v>
      </c>
      <c r="D23" s="23">
        <v>13</v>
      </c>
      <c r="E23" s="12">
        <v>93.36</v>
      </c>
      <c r="F23" s="12">
        <v>186.72</v>
      </c>
    </row>
    <row r="24" spans="1:6" ht="14.25" x14ac:dyDescent="0.2">
      <c r="A24" s="10" t="s">
        <v>17</v>
      </c>
      <c r="B24" s="23">
        <v>9</v>
      </c>
      <c r="C24" s="26">
        <f>F24/2</f>
        <v>64.17</v>
      </c>
      <c r="D24" s="23">
        <v>9</v>
      </c>
      <c r="E24" s="12">
        <f>F24/2</f>
        <v>64.17</v>
      </c>
      <c r="F24" s="12">
        <v>128.34</v>
      </c>
    </row>
    <row r="25" spans="1:6" ht="14.25" x14ac:dyDescent="0.2">
      <c r="A25" s="10" t="s">
        <v>18</v>
      </c>
      <c r="B25" s="23">
        <v>8</v>
      </c>
      <c r="C25" s="26">
        <f>F25/2</f>
        <v>64.17</v>
      </c>
      <c r="D25" s="23">
        <v>8</v>
      </c>
      <c r="E25" s="12">
        <f>F25/2</f>
        <v>64.17</v>
      </c>
      <c r="F25" s="12">
        <v>128.34</v>
      </c>
    </row>
    <row r="28" spans="1:6" x14ac:dyDescent="0.2">
      <c r="A28" s="20" t="s">
        <v>19</v>
      </c>
    </row>
  </sheetData>
  <sheetProtection algorithmName="SHA-512" hashValue="6tBjXbjc5/9+OinFad89V2CuU781/j3HEh5+JBSeG+1cfF3k9Q/fkGC6HHdR+IhHihFeMxpUog1LQxoHX1LzYg==" saltValue="Ek7QSWcqKdEmiNxqqHeKUw==" spinCount="100000" sheet="1" objects="1" scenarios="1"/>
  <mergeCells count="1">
    <mergeCell ref="A5:F5"/>
  </mergeCells>
  <conditionalFormatting sqref="I3">
    <cfRule type="cellIs" dxfId="7" priority="1" operator="equal">
      <formula>"ABUSIVO"</formula>
    </cfRule>
    <cfRule type="cellIs" dxfId="6" priority="2" operator="equal">
      <formula>"ALERTA"</formula>
    </cfRule>
    <cfRule type="cellIs" dxfId="5" priority="3" operator="equal">
      <formula>"ADEQUADO"</formula>
    </cfRule>
    <cfRule type="cellIs" dxfId="4" priority="4" operator="equal">
      <formula>"CONSCIENTE"</formula>
    </cfRule>
  </conditionalFormatting>
  <pageMargins left="0.511811024" right="0.511811024" top="0.78740157499999996" bottom="0.78740157499999996" header="0.31496062000000002" footer="0.31496062000000002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5"/>
  <sheetViews>
    <sheetView tabSelected="1" workbookViewId="0">
      <pane ySplit="2" topLeftCell="A3" activePane="bottomLeft" state="frozen"/>
      <selection pane="bottomLeft" activeCell="E28" sqref="E28"/>
    </sheetView>
  </sheetViews>
  <sheetFormatPr defaultColWidth="9.140625" defaultRowHeight="14.25" x14ac:dyDescent="0.2"/>
  <cols>
    <col min="1" max="1" width="16.5703125" style="2" customWidth="1"/>
    <col min="2" max="2" width="26" style="3" customWidth="1"/>
    <col min="3" max="3" width="18.5703125" style="4" customWidth="1"/>
    <col min="4" max="4" width="21.7109375" style="3" customWidth="1"/>
    <col min="5" max="5" width="23.28515625" style="3" customWidth="1"/>
    <col min="6" max="16384" width="9.140625" style="3"/>
  </cols>
  <sheetData>
    <row r="1" spans="1:5" s="1" customFormat="1" ht="114" customHeight="1" x14ac:dyDescent="0.2">
      <c r="A1" s="5" t="s">
        <v>20</v>
      </c>
      <c r="C1" s="6"/>
    </row>
    <row r="2" spans="1:5" s="1" customFormat="1" ht="42.75" x14ac:dyDescent="0.2">
      <c r="A2" s="7" t="s">
        <v>21</v>
      </c>
      <c r="B2" s="8" t="s">
        <v>22</v>
      </c>
      <c r="C2" s="9" t="s">
        <v>23</v>
      </c>
      <c r="D2" s="8" t="s">
        <v>24</v>
      </c>
      <c r="E2" s="8" t="s">
        <v>8</v>
      </c>
    </row>
    <row r="3" spans="1:5" ht="39.75" customHeight="1" x14ac:dyDescent="0.2">
      <c r="A3" s="10" t="s">
        <v>9</v>
      </c>
      <c r="B3" s="11">
        <v>28.26</v>
      </c>
      <c r="C3" s="12">
        <v>3434.25</v>
      </c>
      <c r="D3" s="11">
        <f>SUM(B20:B25)/6</f>
        <v>34.193333333333335</v>
      </c>
      <c r="E3" s="13" t="str">
        <f>IF($D$3="","PREENCHER DADOS",IF($B$3&lt;$D$3,"CONSCIENTE",IF(AND($D$3&lt;$B$3,$B$3&lt;=$D$3*1.1),"ADEQUADO",IF(AND($D$3*1.1&lt;$B$3,$B$3&lt;=$D$3*1.5),"ALERTA","ABUSIVO"))))</f>
        <v>CONSCIENTE</v>
      </c>
    </row>
    <row r="4" spans="1:5" x14ac:dyDescent="0.2">
      <c r="A4" s="14"/>
    </row>
    <row r="5" spans="1:5" s="1" customFormat="1" ht="15.75" customHeight="1" x14ac:dyDescent="0.2">
      <c r="A5" s="28" t="s">
        <v>10</v>
      </c>
      <c r="B5" s="29"/>
      <c r="C5" s="30"/>
    </row>
    <row r="6" spans="1:5" s="1" customFormat="1" ht="42.75" x14ac:dyDescent="0.2">
      <c r="A6" s="7" t="s">
        <v>25</v>
      </c>
      <c r="B6" s="7" t="s">
        <v>26</v>
      </c>
      <c r="C6" s="7" t="s">
        <v>23</v>
      </c>
    </row>
    <row r="7" spans="1:5" x14ac:dyDescent="0.2">
      <c r="A7" s="10">
        <f>ÁGUA!A7</f>
        <v>43739</v>
      </c>
      <c r="B7" s="15">
        <v>54.3</v>
      </c>
      <c r="C7" s="16">
        <v>4809.3999999999996</v>
      </c>
    </row>
    <row r="8" spans="1:5" x14ac:dyDescent="0.2">
      <c r="A8" s="10">
        <f>ÁGUA!A8</f>
        <v>43770</v>
      </c>
      <c r="B8" s="15">
        <v>68.81</v>
      </c>
      <c r="C8" s="16">
        <v>5571.85</v>
      </c>
    </row>
    <row r="9" spans="1:5" x14ac:dyDescent="0.2">
      <c r="A9" s="10">
        <f>ÁGUA!A9</f>
        <v>43800</v>
      </c>
      <c r="B9" s="15">
        <v>83.63</v>
      </c>
      <c r="C9" s="16">
        <v>5860.36</v>
      </c>
    </row>
    <row r="10" spans="1:5" x14ac:dyDescent="0.2">
      <c r="A10" s="10">
        <f>ÁGUA!A10</f>
        <v>43831</v>
      </c>
      <c r="B10" s="15">
        <v>61.23</v>
      </c>
      <c r="C10" s="16">
        <v>4280.5200000000004</v>
      </c>
    </row>
    <row r="11" spans="1:5" x14ac:dyDescent="0.2">
      <c r="A11" s="10">
        <f>ÁGUA!A11</f>
        <v>43862</v>
      </c>
      <c r="B11" s="15">
        <v>68.86</v>
      </c>
      <c r="C11" s="16">
        <v>6041.3</v>
      </c>
    </row>
    <row r="12" spans="1:5" x14ac:dyDescent="0.2">
      <c r="A12" s="10">
        <f>ÁGUA!A12</f>
        <v>43891</v>
      </c>
      <c r="B12" s="15">
        <v>67</v>
      </c>
      <c r="C12" s="16">
        <v>4872.9399999999996</v>
      </c>
    </row>
    <row r="13" spans="1:5" x14ac:dyDescent="0.2">
      <c r="A13" s="10">
        <f>ÁGUA!A13</f>
        <v>43922</v>
      </c>
      <c r="B13" s="15">
        <v>34.4</v>
      </c>
      <c r="C13" s="17">
        <v>2731.06</v>
      </c>
    </row>
    <row r="14" spans="1:5" x14ac:dyDescent="0.2">
      <c r="A14" s="10" t="s">
        <v>27</v>
      </c>
      <c r="B14" s="15">
        <v>68.900000000000006</v>
      </c>
      <c r="C14" s="17">
        <v>5900.64</v>
      </c>
    </row>
    <row r="15" spans="1:5" x14ac:dyDescent="0.2">
      <c r="A15" s="10">
        <f>ÁGUA!A15</f>
        <v>43983</v>
      </c>
      <c r="B15" s="15">
        <v>36.090000000000003</v>
      </c>
      <c r="C15" s="17">
        <v>3095.28</v>
      </c>
    </row>
    <row r="16" spans="1:5" x14ac:dyDescent="0.2">
      <c r="A16" s="10">
        <f>ÁGUA!A16</f>
        <v>44013</v>
      </c>
      <c r="B16" s="15">
        <v>24.07</v>
      </c>
      <c r="C16" s="17">
        <v>3157.01</v>
      </c>
    </row>
    <row r="17" spans="1:3" x14ac:dyDescent="0.2">
      <c r="A17" s="10" t="s">
        <v>28</v>
      </c>
      <c r="B17" s="15">
        <v>41.68</v>
      </c>
      <c r="C17" s="17">
        <v>2922.58</v>
      </c>
    </row>
    <row r="18" spans="1:3" x14ac:dyDescent="0.2">
      <c r="A18" s="10" t="s">
        <v>13</v>
      </c>
      <c r="B18" s="15">
        <v>22.77</v>
      </c>
      <c r="C18" s="17">
        <v>2966.27</v>
      </c>
    </row>
    <row r="19" spans="1:3" x14ac:dyDescent="0.2">
      <c r="A19" s="10">
        <v>44105</v>
      </c>
      <c r="B19" s="15">
        <v>23.13</v>
      </c>
      <c r="C19" s="17">
        <v>3349.63</v>
      </c>
    </row>
    <row r="20" spans="1:3" x14ac:dyDescent="0.2">
      <c r="A20" s="10">
        <v>44136</v>
      </c>
      <c r="B20" s="15">
        <v>21.78</v>
      </c>
      <c r="C20" s="17">
        <v>2701.79</v>
      </c>
    </row>
    <row r="21" spans="1:3" x14ac:dyDescent="0.2">
      <c r="A21" s="10" t="s">
        <v>29</v>
      </c>
      <c r="B21" s="15">
        <v>49.62</v>
      </c>
      <c r="C21" s="17">
        <v>2671.82</v>
      </c>
    </row>
    <row r="22" spans="1:3" x14ac:dyDescent="0.2">
      <c r="A22" s="10" t="s">
        <v>15</v>
      </c>
      <c r="B22" s="15">
        <v>34.520000000000003</v>
      </c>
      <c r="C22" s="17">
        <v>3672.27</v>
      </c>
    </row>
    <row r="23" spans="1:3" x14ac:dyDescent="0.2">
      <c r="A23" s="10" t="s">
        <v>30</v>
      </c>
      <c r="B23" s="15">
        <v>38.89</v>
      </c>
      <c r="C23" s="17">
        <v>3666.29</v>
      </c>
    </row>
    <row r="24" spans="1:3" x14ac:dyDescent="0.2">
      <c r="A24" s="10" t="s">
        <v>17</v>
      </c>
      <c r="B24" s="15">
        <v>32.090000000000003</v>
      </c>
      <c r="C24" s="17">
        <v>3722.03</v>
      </c>
    </row>
    <row r="25" spans="1:3" x14ac:dyDescent="0.2">
      <c r="A25" s="10" t="s">
        <v>18</v>
      </c>
      <c r="B25" s="15">
        <v>28.26</v>
      </c>
      <c r="C25" s="17">
        <v>3434.25</v>
      </c>
    </row>
  </sheetData>
  <sheetProtection algorithmName="SHA-512" hashValue="P2Ut4fhE1He7SWsCbAbAqIMdTYHXN57t+09+Ui4+6SIViX9Cov+OmRK+34RMe60oAhI3wLrCxKaiT9au2/gLUw==" saltValue="zxNseakKjzhHxs2Xf4wsNg==" spinCount="100000" sheet="1" objects="1" scenarios="1"/>
  <mergeCells count="1">
    <mergeCell ref="A5:C5"/>
  </mergeCells>
  <conditionalFormatting sqref="E3">
    <cfRule type="cellIs" dxfId="3" priority="1" operator="equal">
      <formula>"ABUSIVO"</formula>
    </cfRule>
    <cfRule type="cellIs" dxfId="2" priority="2" operator="equal">
      <formula>"ALERTA"</formula>
    </cfRule>
    <cfRule type="cellIs" dxfId="1" priority="3" operator="equal">
      <formula>"ADEQUADO"</formula>
    </cfRule>
    <cfRule type="cellIs" dxfId="0" priority="4" operator="equal">
      <formula>"CONSCIENTE"</formula>
    </cfRule>
  </conditionalFormatting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ÁGUA</vt:lpstr>
      <vt:lpstr>ENERGIA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Lei 16.847 - Consumo Institucional de Água e Luz</dc:title>
  <dc:creator>sandra.naoko</dc:creator>
  <cp:lastModifiedBy>sandra.naoko</cp:lastModifiedBy>
  <dcterms:created xsi:type="dcterms:W3CDTF">2020-06-15T12:48:00Z</dcterms:created>
  <dcterms:modified xsi:type="dcterms:W3CDTF">2021-05-19T16:54:38Z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1046-11.2.0.9906</vt:lpwstr>
  </property>
</Properties>
</file>